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Risorse\ACQUISTI\4. PROCEDURE IN CORSO\RDA 2019-92 (n. 152 cse) - Servizi di somministrazione lavoro (950)\5. Documentazione di gara\5. Versione 5\"/>
    </mc:Choice>
  </mc:AlternateContent>
  <bookViews>
    <workbookView xWindow="0" yWindow="0" windowWidth="27876" windowHeight="12888"/>
  </bookViews>
  <sheets>
    <sheet name="Tabella costo lavoro" sheetId="14"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7" i="14" l="1"/>
  <c r="G17" i="14"/>
  <c r="J17" i="14" s="1"/>
  <c r="F17" i="14"/>
  <c r="H15" i="14"/>
  <c r="G15" i="14"/>
  <c r="J15" i="14" s="1"/>
  <c r="F15" i="14"/>
  <c r="H14" i="14"/>
  <c r="G14" i="14"/>
  <c r="F14" i="14"/>
  <c r="H13" i="14"/>
  <c r="G13" i="14"/>
  <c r="J13" i="14" s="1"/>
  <c r="F13" i="14"/>
  <c r="H12" i="14"/>
  <c r="G12" i="14"/>
  <c r="J12" i="14" s="1"/>
  <c r="F12" i="14"/>
  <c r="I12" i="14" s="1"/>
  <c r="H10" i="14"/>
  <c r="G10" i="14"/>
  <c r="J10" i="14" s="1"/>
  <c r="F10" i="14"/>
  <c r="H9" i="14"/>
  <c r="G9" i="14"/>
  <c r="J9" i="14" s="1"/>
  <c r="F9" i="14"/>
  <c r="H8" i="14"/>
  <c r="G8" i="14"/>
  <c r="J8" i="14" s="1"/>
  <c r="F8" i="14"/>
  <c r="H7" i="14"/>
  <c r="G7" i="14"/>
  <c r="J7" i="14" s="1"/>
  <c r="F7" i="14"/>
  <c r="I7" i="14" l="1"/>
  <c r="K7" i="14" s="1"/>
  <c r="L7" i="14" s="1"/>
  <c r="I8" i="14"/>
  <c r="K8" i="14" s="1"/>
  <c r="L8" i="14" s="1"/>
  <c r="I17" i="14"/>
  <c r="K17" i="14" s="1"/>
  <c r="L17" i="14" s="1"/>
  <c r="I9" i="14"/>
  <c r="K9" i="14" s="1"/>
  <c r="L9" i="14" s="1"/>
  <c r="I15" i="14"/>
  <c r="K15" i="14" s="1"/>
  <c r="L15" i="14" s="1"/>
  <c r="K13" i="14"/>
  <c r="L13" i="14" s="1"/>
  <c r="I14" i="14"/>
  <c r="K14" i="14" s="1"/>
  <c r="L14" i="14" s="1"/>
  <c r="I13" i="14"/>
  <c r="J14" i="14"/>
  <c r="I10" i="14"/>
  <c r="K10" i="14" s="1"/>
  <c r="L10" i="14" s="1"/>
  <c r="K12" i="14"/>
  <c r="L12" i="14" s="1"/>
</calcChain>
</file>

<file path=xl/sharedStrings.xml><?xml version="1.0" encoding="utf-8"?>
<sst xmlns="http://schemas.openxmlformats.org/spreadsheetml/2006/main" count="59" uniqueCount="57">
  <si>
    <t>A</t>
  </si>
  <si>
    <t>B</t>
  </si>
  <si>
    <t>Inq.</t>
  </si>
  <si>
    <t>Ind. modale</t>
  </si>
  <si>
    <t>Retr. Mensile</t>
  </si>
  <si>
    <t>Ratei 13 (a)</t>
  </si>
  <si>
    <t>ferie+rol+ex-fest (b)</t>
  </si>
  <si>
    <t>Tot. Contributi (c)</t>
  </si>
  <si>
    <t>TFR (d)</t>
  </si>
  <si>
    <t xml:space="preserve">COSTO MESE </t>
  </si>
  <si>
    <t>COSTO ORA (e)</t>
  </si>
  <si>
    <t>QD4</t>
  </si>
  <si>
    <t>QD3</t>
  </si>
  <si>
    <t>QD2</t>
  </si>
  <si>
    <t>QD1</t>
  </si>
  <si>
    <t>A3 L4</t>
  </si>
  <si>
    <t>A3 L3</t>
  </si>
  <si>
    <t>A3 L2</t>
  </si>
  <si>
    <t>A3 L1</t>
  </si>
  <si>
    <t>Dettaglio conteggio costi:</t>
  </si>
  <si>
    <t>paga base/12</t>
  </si>
  <si>
    <t>Quadri=(paga base*13)/360*(26 gg ferie+ 3 gg ex fest /12)</t>
  </si>
  <si>
    <t>Impiegati=(paga base*13)/360*(20 gg ferie+4 gg ex fest /12)+paga base/162*(23 ore rol/12)</t>
  </si>
  <si>
    <t>Per il livello A3L4 i gg di ferie considerati sono 22</t>
  </si>
  <si>
    <t xml:space="preserve">(c) Aliquota contributiva=   </t>
  </si>
  <si>
    <t>33,7 % (dato da= 28,98 inps+0,40 inail+4 formazione+0,2 ente bilaterale+0,133 fondo di solid.à)</t>
  </si>
  <si>
    <t>(d) TFR=</t>
  </si>
  <si>
    <t>(paga base+13°/13,5)-(paga base +13°)*0,5%</t>
  </si>
  <si>
    <t>(e) costo orario=</t>
  </si>
  <si>
    <r>
      <t>Se il costo orario applicato dall'Operatore economico è differente da quello di cui alla colonna "</t>
    </r>
    <r>
      <rPr>
        <b/>
        <sz val="10"/>
        <color rgb="FF0070C0"/>
        <rFont val="Arial"/>
        <family val="2"/>
      </rPr>
      <t>L</t>
    </r>
    <r>
      <rPr>
        <sz val="10"/>
        <color rgb="FF0070C0"/>
        <rFont val="Arial"/>
        <family val="2"/>
      </rPr>
      <t>" della sopra riportata tabella, lo stesso deve descrivere nella presente sezione "</t>
    </r>
    <r>
      <rPr>
        <b/>
        <sz val="10"/>
        <color rgb="FF0070C0"/>
        <rFont val="Arial"/>
        <family val="2"/>
      </rPr>
      <t>B</t>
    </r>
    <r>
      <rPr>
        <sz val="10"/>
        <color rgb="FF0070C0"/>
        <rFont val="Arial"/>
        <family val="2"/>
      </rPr>
      <t>": 
1) le voci di costo che intervengono a costituire la tariffa oraria indicata nella colonna "</t>
    </r>
    <r>
      <rPr>
        <b/>
        <sz val="10"/>
        <color rgb="FF0070C0"/>
        <rFont val="Arial"/>
        <family val="2"/>
      </rPr>
      <t>M</t>
    </r>
    <r>
      <rPr>
        <sz val="10"/>
        <color rgb="FF0070C0"/>
        <rFont val="Arial"/>
        <family val="2"/>
      </rPr>
      <t>";
2) il valore di ciascuna voce di costo</t>
    </r>
  </si>
  <si>
    <r>
      <t xml:space="preserve">Costo ora applicato dall'Operatore economico
</t>
    </r>
    <r>
      <rPr>
        <sz val="10"/>
        <color theme="7"/>
        <rFont val="Arial"/>
        <family val="2"/>
      </rPr>
      <t>(se differente dal "COSTO ORA di cui alla precedente colonna "L")</t>
    </r>
  </si>
  <si>
    <t>(b) ferie, rol, ex fest=</t>
  </si>
  <si>
    <t xml:space="preserve">(a) Rateo 13= </t>
  </si>
  <si>
    <t>costo mese/162 (divisore orario C.C.N.L. del Credito)</t>
  </si>
  <si>
    <r>
      <t xml:space="preserve">Si riporta, nel seguito, il dettaglio del conteggio dei costi così come rappresentato nell'Allegato </t>
    </r>
    <r>
      <rPr>
        <sz val="8"/>
        <rFont val="Arial"/>
        <family val="2"/>
      </rPr>
      <t>6 "C</t>
    </r>
    <r>
      <rPr>
        <sz val="8"/>
        <color indexed="8"/>
        <rFont val="Arial"/>
        <family val="2"/>
      </rPr>
      <t>apitolato Tecnico".</t>
    </r>
  </si>
  <si>
    <t>Il documento dovrà essere SOTTOSCRITTO, A PENA DI ESCLUSIONE DALLA PROCEDURA, CON FIRMA DIGITALE dal legale rappresentante dell’operatore economico (o procuratore dello stesso, la cui procura dovrà essere allegata alla presente domanda di partecipazione). In caso di partecipazione in forma associata si veda l’art. 9.2.1 del Disciplinare di gara.</t>
  </si>
  <si>
    <r>
      <rPr>
        <b/>
        <sz val="10"/>
        <color theme="0"/>
        <rFont val="Arial"/>
        <family val="2"/>
      </rPr>
      <t>TARIFFA oraria</t>
    </r>
    <r>
      <rPr>
        <sz val="10"/>
        <color theme="0"/>
        <rFont val="Arial"/>
        <family val="2"/>
      </rPr>
      <t xml:space="preserve">
</t>
    </r>
    <r>
      <rPr>
        <sz val="10"/>
        <color theme="7"/>
        <rFont val="Arial"/>
        <family val="2"/>
      </rPr>
      <t>(SOMMARE Costo ora + Fee oraria di agenzia pari ad €1 riportato nella colonna "N")</t>
    </r>
  </si>
  <si>
    <r>
      <rPr>
        <b/>
        <sz val="8"/>
        <color rgb="FFFF0000"/>
        <rFont val="Arial"/>
        <family val="2"/>
      </rPr>
      <t xml:space="preserve">ATTENZIONE! </t>
    </r>
    <r>
      <rPr>
        <sz val="8"/>
        <color rgb="FFFF0000"/>
        <rFont val="Arial"/>
        <family val="2"/>
      </rPr>
      <t xml:space="preserve">
SOMMARE IN CIASCUNA CELLA IL COSTO ORA APPLICATO DALL'OPERATORE ED IL FEE DI AGENZIA PARI AD €1 RIPORTATO NELLA COLONNA "N"</t>
    </r>
  </si>
  <si>
    <t>C</t>
  </si>
  <si>
    <t>D</t>
  </si>
  <si>
    <t>E</t>
  </si>
  <si>
    <t>F</t>
  </si>
  <si>
    <t>G</t>
  </si>
  <si>
    <t>H</t>
  </si>
  <si>
    <t>I</t>
  </si>
  <si>
    <t>J</t>
  </si>
  <si>
    <t>K</t>
  </si>
  <si>
    <t>L</t>
  </si>
  <si>
    <t>M</t>
  </si>
  <si>
    <t>N</t>
  </si>
  <si>
    <t>O</t>
  </si>
  <si>
    <r>
      <t xml:space="preserve">FEE ORARIA DI AGENZIA
</t>
    </r>
    <r>
      <rPr>
        <b/>
        <sz val="9"/>
        <color rgb="FFFF0000"/>
        <rFont val="Arial"/>
        <family val="2"/>
      </rPr>
      <t>(NON MODIFICARE IMPORTO)</t>
    </r>
  </si>
  <si>
    <t>Allegato 5 - Tabella metodologia di calcolo del costo del lavoro</t>
  </si>
  <si>
    <t>ex 1° e 
2° Area</t>
  </si>
  <si>
    <t>paga base aggiornata 
al 18/03/2020 *</t>
  </si>
  <si>
    <r>
      <t>L'operatore economico deve indicare nella colonna "</t>
    </r>
    <r>
      <rPr>
        <b/>
        <sz val="10"/>
        <color rgb="FF0070C0"/>
        <rFont val="Arial"/>
        <family val="2"/>
      </rPr>
      <t>O</t>
    </r>
    <r>
      <rPr>
        <sz val="10"/>
        <color rgb="FF0070C0"/>
        <rFont val="Arial"/>
        <family val="2"/>
      </rPr>
      <t>" la tariffa oraria data dalla somma del costo orario applicato (colonna "</t>
    </r>
    <r>
      <rPr>
        <b/>
        <sz val="10"/>
        <color rgb="FF0070C0"/>
        <rFont val="Arial"/>
        <family val="2"/>
      </rPr>
      <t>L</t>
    </r>
    <r>
      <rPr>
        <sz val="10"/>
        <color rgb="FF0070C0"/>
        <rFont val="Arial"/>
        <family val="2"/>
      </rPr>
      <t>" o, se differente, colonna "</t>
    </r>
    <r>
      <rPr>
        <b/>
        <sz val="10"/>
        <color rgb="FF0070C0"/>
        <rFont val="Arial"/>
        <family val="2"/>
      </rPr>
      <t>M</t>
    </r>
    <r>
      <rPr>
        <sz val="10"/>
        <color rgb="FF0070C0"/>
        <rFont val="Arial"/>
        <family val="2"/>
      </rPr>
      <t>") e della fee di agenzia (</t>
    </r>
    <r>
      <rPr>
        <b/>
        <sz val="10"/>
        <color rgb="FF0070C0"/>
        <rFont val="Arial"/>
        <family val="2"/>
      </rPr>
      <t>valorizzata, in questa fase, ad Euro 1,00</t>
    </r>
    <r>
      <rPr>
        <sz val="10"/>
        <color rgb="FF0070C0"/>
        <rFont val="Arial"/>
        <family val="2"/>
      </rPr>
      <t xml:space="preserve">). 
</t>
    </r>
    <r>
      <rPr>
        <sz val="10"/>
        <color rgb="FFFF0000"/>
        <rFont val="Arial"/>
        <family val="2"/>
      </rPr>
      <t>Qualora nel costo orario intervengano elementi di costo non rappresentati nella tabella che segue, occorrerà descriverli e valorizzarli nella successiva sez. "</t>
    </r>
    <r>
      <rPr>
        <b/>
        <sz val="10"/>
        <color rgb="FFFF0000"/>
        <rFont val="Arial"/>
        <family val="2"/>
      </rPr>
      <t>B</t>
    </r>
    <r>
      <rPr>
        <sz val="10"/>
        <color rgb="FFFF0000"/>
        <rFont val="Arial"/>
        <family val="2"/>
      </rPr>
      <t>"</t>
    </r>
    <r>
      <rPr>
        <sz val="10"/>
        <color rgb="FF0070C0"/>
        <rFont val="Arial"/>
        <family val="2"/>
      </rPr>
      <t>.</t>
    </r>
  </si>
  <si>
    <r>
      <rPr>
        <b/>
        <sz val="10"/>
        <color theme="1"/>
        <rFont val="Arial"/>
        <family val="2"/>
      </rPr>
      <t xml:space="preserve">* </t>
    </r>
    <r>
      <rPr>
        <sz val="10"/>
        <color theme="1"/>
        <rFont val="Arial"/>
        <family val="2"/>
      </rPr>
      <t>Tabelle C.C.N.L. del Credito aggiornate al mese di marzo 2020. Si precisa che in fase di aggiudicazione della procedura, nonché nell’arco di durata del contratto, l'Operatore economico aggiudicatario deve trasmettere a Finlombarda le nuove tabelle con le tariffe aggiornate sulla base di eventuali ulteriori costi/aumenti contrattuali previsti.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</si>
</sst>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0_-;\-* #,##0.00_-;_-* \-??_-;_-@_-"/>
    <numFmt numFmtId="165" formatCode="_-* #,##0.00\ [$€-410]_-;\-* #,##0.00\ [$€-410]_-;_-* &quot;-&quot;??\ [$€-410]_-;_-@_-"/>
  </numFmts>
  <fonts count="23" x14ac:knownFonts="1">
    <font>
      <sz val="11"/>
      <color theme="1"/>
      <name val="Calibri"/>
      <family val="2"/>
      <scheme val="minor"/>
    </font>
    <font>
      <sz val="10"/>
      <color theme="1"/>
      <name val="Arial"/>
      <family val="2"/>
    </font>
    <font>
      <sz val="8"/>
      <color theme="1"/>
      <name val="Arial"/>
      <family val="2"/>
    </font>
    <font>
      <b/>
      <sz val="10"/>
      <color theme="0"/>
      <name val="Arial"/>
      <family val="2"/>
    </font>
    <font>
      <sz val="10"/>
      <name val="Arial"/>
      <family val="2"/>
    </font>
    <font>
      <b/>
      <sz val="10"/>
      <color theme="1"/>
      <name val="Arial"/>
      <family val="2"/>
    </font>
    <font>
      <sz val="10"/>
      <color theme="0"/>
      <name val="Arial"/>
      <family val="2"/>
    </font>
    <font>
      <b/>
      <sz val="10"/>
      <color rgb="FF0070C0"/>
      <name val="Arial"/>
      <family val="2"/>
    </font>
    <font>
      <sz val="11"/>
      <color theme="1"/>
      <name val="Calibri"/>
      <family val="2"/>
      <scheme val="minor"/>
    </font>
    <font>
      <sz val="11"/>
      <color indexed="8"/>
      <name val="Calibri"/>
      <family val="2"/>
      <charset val="1"/>
    </font>
    <font>
      <sz val="8"/>
      <color indexed="8"/>
      <name val="Arial"/>
      <family val="2"/>
    </font>
    <font>
      <sz val="8"/>
      <name val="Arial"/>
      <family val="2"/>
    </font>
    <font>
      <b/>
      <u val="singleAccounting"/>
      <sz val="8"/>
      <name val="Arial"/>
      <family val="2"/>
    </font>
    <font>
      <sz val="10"/>
      <color rgb="FF0070C0"/>
      <name val="Arial"/>
      <family val="2"/>
    </font>
    <font>
      <b/>
      <sz val="12"/>
      <color theme="1"/>
      <name val="Arial"/>
      <family val="2"/>
    </font>
    <font>
      <sz val="10"/>
      <color rgb="FFFF0000"/>
      <name val="Arial"/>
      <family val="2"/>
    </font>
    <font>
      <b/>
      <sz val="10"/>
      <color rgb="FFFF0000"/>
      <name val="Arial"/>
      <family val="2"/>
    </font>
    <font>
      <sz val="10"/>
      <color theme="7"/>
      <name val="Arial"/>
      <family val="2"/>
    </font>
    <font>
      <sz val="10"/>
      <color indexed="8"/>
      <name val="Arial"/>
      <family val="2"/>
    </font>
    <font>
      <sz val="8"/>
      <color rgb="FFFF0000"/>
      <name val="Arial"/>
      <family val="2"/>
    </font>
    <font>
      <b/>
      <sz val="8"/>
      <color rgb="FFFF0000"/>
      <name val="Arial"/>
      <family val="2"/>
    </font>
    <font>
      <sz val="9"/>
      <color theme="1"/>
      <name val="Arial"/>
      <family val="2"/>
    </font>
    <font>
      <b/>
      <sz val="9"/>
      <color rgb="FFFF0000"/>
      <name val="Arial"/>
      <family val="2"/>
    </font>
  </fonts>
  <fills count="6">
    <fill>
      <patternFill patternType="none"/>
    </fill>
    <fill>
      <patternFill patternType="gray125"/>
    </fill>
    <fill>
      <patternFill patternType="solid">
        <fgColor theme="1"/>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theme="9" tint="-0.249977111117893"/>
        <bgColor indexed="64"/>
      </patternFill>
    </fill>
  </fills>
  <borders count="7">
    <border>
      <left/>
      <right/>
      <top/>
      <bottom/>
      <diagonal/>
    </border>
    <border>
      <left style="thin">
        <color theme="3" tint="0.59996337778862885"/>
      </left>
      <right style="thin">
        <color theme="3" tint="0.59996337778862885"/>
      </right>
      <top style="dotted">
        <color theme="3" tint="0.59996337778862885"/>
      </top>
      <bottom style="dotted">
        <color theme="3" tint="0.59996337778862885"/>
      </bottom>
      <diagonal/>
    </border>
    <border>
      <left style="thin">
        <color theme="3" tint="0.59996337778862885"/>
      </left>
      <right style="thin">
        <color theme="3" tint="0.59996337778862885"/>
      </right>
      <top/>
      <bottom/>
      <diagonal/>
    </border>
    <border>
      <left style="thin">
        <color theme="3" tint="0.59996337778862885"/>
      </left>
      <right/>
      <top style="dotted">
        <color theme="3" tint="0.59996337778862885"/>
      </top>
      <bottom style="dotted">
        <color theme="3" tint="0.59996337778862885"/>
      </bottom>
      <diagonal/>
    </border>
    <border>
      <left/>
      <right style="thin">
        <color theme="3" tint="0.59996337778862885"/>
      </right>
      <top style="dotted">
        <color theme="3" tint="0.59996337778862885"/>
      </top>
      <bottom style="dotted">
        <color theme="3" tint="0.59996337778862885"/>
      </bottom>
      <diagonal/>
    </border>
    <border>
      <left style="thin">
        <color theme="3" tint="0.59996337778862885"/>
      </left>
      <right style="thin">
        <color theme="3" tint="0.59996337778862885"/>
      </right>
      <top style="dotted">
        <color theme="3" tint="0.59996337778862885"/>
      </top>
      <bottom/>
      <diagonal/>
    </border>
    <border>
      <left style="thin">
        <color theme="3" tint="0.59996337778862885"/>
      </left>
      <right style="thin">
        <color theme="3" tint="0.59996337778862885"/>
      </right>
      <top/>
      <bottom style="dotted">
        <color theme="3" tint="0.59996337778862885"/>
      </bottom>
      <diagonal/>
    </border>
  </borders>
  <cellStyleXfs count="3">
    <xf numFmtId="0" fontId="0" fillId="0" borderId="0"/>
    <xf numFmtId="43" fontId="8" fillId="0" borderId="0" applyFont="0" applyFill="0" applyBorder="0" applyAlignment="0" applyProtection="0"/>
    <xf numFmtId="0" fontId="9" fillId="0" borderId="0"/>
  </cellStyleXfs>
  <cellXfs count="57">
    <xf numFmtId="0" fontId="0" fillId="0" borderId="0" xfId="0"/>
    <xf numFmtId="0" fontId="1" fillId="0" borderId="0" xfId="0" applyFont="1" applyFill="1" applyBorder="1" applyAlignment="1">
      <alignment horizontal="center" vertical="center"/>
    </xf>
    <xf numFmtId="49" fontId="1" fillId="0" borderId="0" xfId="0" applyNumberFormat="1" applyFont="1" applyFill="1" applyBorder="1" applyAlignment="1">
      <alignment vertical="center"/>
    </xf>
    <xf numFmtId="0" fontId="1" fillId="0" borderId="0" xfId="0" applyFont="1" applyFill="1" applyBorder="1" applyAlignment="1">
      <alignment vertical="center"/>
    </xf>
    <xf numFmtId="0" fontId="3" fillId="0" borderId="0" xfId="0" applyFont="1" applyFill="1" applyBorder="1" applyAlignment="1">
      <alignment vertical="center" wrapText="1"/>
    </xf>
    <xf numFmtId="0" fontId="6" fillId="0" borderId="0" xfId="0"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1" fillId="0" borderId="0" xfId="0" applyFont="1" applyFill="1" applyBorder="1" applyAlignment="1">
      <alignment vertical="center" wrapText="1"/>
    </xf>
    <xf numFmtId="0" fontId="2" fillId="0" borderId="0" xfId="0" applyFont="1"/>
    <xf numFmtId="164" fontId="10" fillId="0" borderId="1" xfId="2" applyNumberFormat="1" applyFont="1" applyBorder="1"/>
    <xf numFmtId="164" fontId="11" fillId="0" borderId="1" xfId="2" applyNumberFormat="1" applyFont="1" applyBorder="1"/>
    <xf numFmtId="0" fontId="10" fillId="0" borderId="1" xfId="2" applyFont="1" applyBorder="1"/>
    <xf numFmtId="2" fontId="10" fillId="0" borderId="1" xfId="2" applyNumberFormat="1" applyFont="1" applyBorder="1"/>
    <xf numFmtId="43" fontId="10" fillId="0" borderId="1" xfId="1" applyFont="1" applyBorder="1"/>
    <xf numFmtId="2" fontId="10" fillId="0" borderId="1" xfId="2" applyNumberFormat="1" applyFont="1" applyFill="1" applyBorder="1"/>
    <xf numFmtId="164" fontId="10" fillId="0" borderId="0" xfId="2" applyNumberFormat="1" applyFont="1" applyBorder="1"/>
    <xf numFmtId="164" fontId="11" fillId="0" borderId="0" xfId="2" applyNumberFormat="1" applyFont="1" applyBorder="1"/>
    <xf numFmtId="0" fontId="10" fillId="0" borderId="0" xfId="2" applyFont="1" applyBorder="1"/>
    <xf numFmtId="2" fontId="10" fillId="0" borderId="0" xfId="2" applyNumberFormat="1" applyFont="1" applyBorder="1"/>
    <xf numFmtId="43" fontId="10" fillId="0" borderId="0" xfId="1" applyFont="1" applyBorder="1"/>
    <xf numFmtId="2" fontId="10" fillId="0" borderId="0" xfId="2" applyNumberFormat="1" applyFont="1" applyFill="1" applyBorder="1"/>
    <xf numFmtId="0" fontId="13" fillId="0" borderId="0" xfId="0" applyFont="1" applyFill="1" applyBorder="1" applyAlignment="1">
      <alignment vertical="center" wrapText="1"/>
    </xf>
    <xf numFmtId="0" fontId="3" fillId="2" borderId="1" xfId="2" applyFont="1" applyFill="1" applyBorder="1" applyAlignment="1">
      <alignment horizontal="center" vertical="center" wrapText="1"/>
    </xf>
    <xf numFmtId="0" fontId="6" fillId="0" borderId="1" xfId="2" applyFont="1" applyFill="1" applyBorder="1" applyAlignment="1">
      <alignment horizontal="center" vertical="center" wrapText="1"/>
    </xf>
    <xf numFmtId="0" fontId="3" fillId="5" borderId="0" xfId="0" applyFont="1" applyFill="1" applyAlignment="1">
      <alignment horizontal="center" vertical="center" wrapText="1"/>
    </xf>
    <xf numFmtId="0" fontId="3" fillId="2" borderId="2" xfId="2" applyFont="1" applyFill="1" applyBorder="1" applyAlignment="1">
      <alignment horizontal="center" vertical="center" wrapText="1"/>
    </xf>
    <xf numFmtId="164" fontId="18" fillId="0" borderId="1" xfId="2" applyNumberFormat="1" applyFont="1" applyBorder="1"/>
    <xf numFmtId="0" fontId="18" fillId="0" borderId="1" xfId="2" applyFont="1" applyBorder="1"/>
    <xf numFmtId="0" fontId="1" fillId="3" borderId="0" xfId="0" applyFont="1" applyFill="1"/>
    <xf numFmtId="2" fontId="18" fillId="3" borderId="1" xfId="2" applyNumberFormat="1" applyFont="1" applyFill="1" applyBorder="1"/>
    <xf numFmtId="0" fontId="6" fillId="5" borderId="2" xfId="2" applyFont="1" applyFill="1" applyBorder="1" applyAlignment="1">
      <alignment horizontal="center" vertical="center" wrapText="1"/>
    </xf>
    <xf numFmtId="0" fontId="21" fillId="0" borderId="0" xfId="0" applyFont="1" applyFill="1" applyBorder="1" applyAlignment="1">
      <alignment horizontal="center" vertical="center"/>
    </xf>
    <xf numFmtId="0" fontId="21"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5" fillId="0" borderId="0" xfId="0" applyFont="1" applyFill="1" applyBorder="1" applyAlignment="1">
      <alignment horizontal="left" vertical="center" wrapText="1"/>
    </xf>
    <xf numFmtId="0" fontId="5" fillId="4" borderId="0" xfId="0" applyFont="1" applyFill="1" applyBorder="1" applyAlignment="1">
      <alignment horizontal="center" vertical="center"/>
    </xf>
    <xf numFmtId="0" fontId="13" fillId="0" borderId="0" xfId="0" applyFont="1" applyFill="1" applyBorder="1" applyAlignment="1">
      <alignment horizontal="left" vertical="center" wrapText="1"/>
    </xf>
    <xf numFmtId="0" fontId="1" fillId="0" borderId="0" xfId="0" applyFont="1" applyFill="1" applyBorder="1" applyAlignment="1">
      <alignment horizontal="center" vertical="center"/>
    </xf>
    <xf numFmtId="164" fontId="12" fillId="0" borderId="3" xfId="2" applyNumberFormat="1" applyFont="1" applyBorder="1" applyAlignment="1">
      <alignment horizontal="center"/>
    </xf>
    <xf numFmtId="164" fontId="12" fillId="0" borderId="4" xfId="2" applyNumberFormat="1" applyFont="1" applyBorder="1" applyAlignment="1">
      <alignment horizontal="center"/>
    </xf>
    <xf numFmtId="0" fontId="1" fillId="0" borderId="0" xfId="0" applyFont="1" applyFill="1" applyBorder="1" applyAlignment="1">
      <alignment horizontal="left" vertical="center" wrapText="1"/>
    </xf>
    <xf numFmtId="2" fontId="19" fillId="0" borderId="5" xfId="2" applyNumberFormat="1" applyFont="1" applyFill="1" applyBorder="1" applyAlignment="1">
      <alignment horizontal="center" wrapText="1"/>
    </xf>
    <xf numFmtId="2" fontId="19" fillId="0" borderId="2" xfId="2" applyNumberFormat="1" applyFont="1" applyFill="1" applyBorder="1" applyAlignment="1">
      <alignment horizontal="center" wrapText="1"/>
    </xf>
    <xf numFmtId="2" fontId="19" fillId="0" borderId="6" xfId="2" applyNumberFormat="1" applyFont="1" applyFill="1" applyBorder="1" applyAlignment="1">
      <alignment horizontal="center" wrapText="1"/>
    </xf>
    <xf numFmtId="165" fontId="4" fillId="0" borderId="1" xfId="1" applyNumberFormat="1" applyFont="1" applyBorder="1"/>
    <xf numFmtId="165" fontId="18" fillId="0" borderId="1" xfId="1" applyNumberFormat="1" applyFont="1" applyBorder="1"/>
    <xf numFmtId="165" fontId="18" fillId="0" borderId="1" xfId="2" applyNumberFormat="1" applyFont="1" applyBorder="1"/>
    <xf numFmtId="165" fontId="18" fillId="0" borderId="1" xfId="2" applyNumberFormat="1" applyFont="1" applyFill="1" applyBorder="1"/>
    <xf numFmtId="164" fontId="18" fillId="0" borderId="1" xfId="2" applyNumberFormat="1" applyFont="1" applyBorder="1" applyAlignment="1">
      <alignment vertical="center" wrapText="1"/>
    </xf>
    <xf numFmtId="165" fontId="4" fillId="0" borderId="1" xfId="1" applyNumberFormat="1" applyFont="1" applyFill="1" applyBorder="1" applyAlignment="1">
      <alignment vertical="center"/>
    </xf>
    <xf numFmtId="165" fontId="18" fillId="0" borderId="1" xfId="1" applyNumberFormat="1" applyFont="1" applyBorder="1" applyAlignment="1">
      <alignment vertical="center"/>
    </xf>
    <xf numFmtId="0" fontId="18" fillId="0" borderId="1" xfId="2" applyFont="1" applyBorder="1" applyAlignment="1">
      <alignment vertical="center"/>
    </xf>
    <xf numFmtId="165" fontId="18" fillId="0" borderId="1" xfId="2" applyNumberFormat="1" applyFont="1" applyBorder="1" applyAlignment="1">
      <alignment vertical="center"/>
    </xf>
    <xf numFmtId="165" fontId="18" fillId="0" borderId="1" xfId="2" applyNumberFormat="1" applyFont="1" applyFill="1" applyBorder="1" applyAlignment="1">
      <alignment vertical="center"/>
    </xf>
    <xf numFmtId="0" fontId="1" fillId="3" borderId="0" xfId="0" applyFont="1" applyFill="1" applyAlignment="1">
      <alignment vertical="center"/>
    </xf>
    <xf numFmtId="2" fontId="18" fillId="3" borderId="1" xfId="2" applyNumberFormat="1" applyFont="1" applyFill="1" applyBorder="1" applyAlignment="1">
      <alignment vertical="center"/>
    </xf>
  </cellXfs>
  <cellStyles count="3">
    <cellStyle name="Excel Built-in Normal" xfId="2"/>
    <cellStyle name="Migliaia" xfId="1" builtinId="3"/>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845820</xdr:colOff>
      <xdr:row>17</xdr:row>
      <xdr:rowOff>85725</xdr:rowOff>
    </xdr:from>
    <xdr:to>
      <xdr:col>14</xdr:col>
      <xdr:colOff>1017270</xdr:colOff>
      <xdr:row>18</xdr:row>
      <xdr:rowOff>209550</xdr:rowOff>
    </xdr:to>
    <xdr:sp macro="" textlink="">
      <xdr:nvSpPr>
        <xdr:cNvPr id="2" name="Freccia in su 1"/>
        <xdr:cNvSpPr/>
      </xdr:nvSpPr>
      <xdr:spPr>
        <a:xfrm>
          <a:off x="11734800" y="4025265"/>
          <a:ext cx="171450" cy="283845"/>
        </a:xfrm>
        <a:prstGeom prst="upArrow">
          <a:avLst/>
        </a:prstGeom>
        <a:solidFill>
          <a:srgbClr val="FF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solidFill>
              <a:srgbClr val="FF0000"/>
            </a:solidFill>
          </a:endParaRP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P70"/>
  <sheetViews>
    <sheetView tabSelected="1" topLeftCell="A3" zoomScaleNormal="100" workbookViewId="0">
      <selection activeCell="M28" sqref="M28"/>
    </sheetView>
  </sheetViews>
  <sheetFormatPr defaultColWidth="9.109375" defaultRowHeight="12.75" customHeight="1" x14ac:dyDescent="0.3"/>
  <cols>
    <col min="1" max="1" width="2.33203125" style="1" bestFit="1" customWidth="1"/>
    <col min="2" max="2" width="8" style="3" customWidth="1"/>
    <col min="3" max="3" width="18.33203125" style="3" customWidth="1"/>
    <col min="4" max="4" width="11.44140625" style="3" customWidth="1"/>
    <col min="5" max="5" width="1.88671875" style="3" customWidth="1"/>
    <col min="6" max="6" width="11" style="3" bestFit="1" customWidth="1"/>
    <col min="7" max="8" width="9.44140625" style="3" bestFit="1" customWidth="1"/>
    <col min="9" max="9" width="12" style="3" customWidth="1"/>
    <col min="10" max="10" width="9.44140625" style="3" bestFit="1" customWidth="1"/>
    <col min="11" max="11" width="15.77734375" style="3" bestFit="1" customWidth="1"/>
    <col min="12" max="12" width="12.77734375" style="3" bestFit="1" customWidth="1"/>
    <col min="13" max="13" width="25" style="3" customWidth="1"/>
    <col min="14" max="14" width="11.88671875" style="3" customWidth="1"/>
    <col min="15" max="15" width="26.88671875" style="3" customWidth="1"/>
    <col min="16" max="16384" width="9.109375" style="3"/>
  </cols>
  <sheetData>
    <row r="1" spans="1:16" ht="15.6" x14ac:dyDescent="0.3">
      <c r="A1" s="34" t="s">
        <v>52</v>
      </c>
      <c r="B1" s="34"/>
      <c r="C1" s="34"/>
      <c r="D1" s="34"/>
      <c r="E1" s="34"/>
      <c r="F1" s="34"/>
      <c r="G1" s="34"/>
      <c r="H1" s="34"/>
      <c r="I1" s="34"/>
      <c r="J1" s="34"/>
      <c r="K1" s="34"/>
      <c r="L1" s="34"/>
      <c r="M1" s="34"/>
      <c r="N1" s="34"/>
      <c r="O1" s="34"/>
    </row>
    <row r="2" spans="1:16" ht="12.75" customHeight="1" x14ac:dyDescent="0.3">
      <c r="B2" s="4"/>
      <c r="C2" s="2"/>
      <c r="D2" s="8"/>
      <c r="E2" s="8"/>
      <c r="F2" s="8"/>
      <c r="L2" s="5"/>
    </row>
    <row r="3" spans="1:16" ht="23.25" customHeight="1" x14ac:dyDescent="0.3">
      <c r="A3" s="36" t="s">
        <v>0</v>
      </c>
      <c r="B3" s="37" t="s">
        <v>55</v>
      </c>
      <c r="C3" s="37"/>
      <c r="D3" s="37"/>
      <c r="E3" s="37"/>
      <c r="F3" s="37"/>
      <c r="G3" s="37"/>
      <c r="H3" s="37"/>
      <c r="I3" s="37"/>
      <c r="J3" s="37"/>
      <c r="K3" s="37"/>
      <c r="L3" s="37"/>
      <c r="M3" s="37"/>
      <c r="N3" s="37"/>
      <c r="O3" s="37"/>
      <c r="P3" s="22"/>
    </row>
    <row r="4" spans="1:16" ht="18.75" customHeight="1" x14ac:dyDescent="0.3">
      <c r="A4" s="36"/>
      <c r="B4" s="37"/>
      <c r="C4" s="37"/>
      <c r="D4" s="37"/>
      <c r="E4" s="37"/>
      <c r="F4" s="37"/>
      <c r="G4" s="37"/>
      <c r="H4" s="37"/>
      <c r="I4" s="37"/>
      <c r="J4" s="37"/>
      <c r="K4" s="37"/>
      <c r="L4" s="37"/>
      <c r="M4" s="37"/>
      <c r="N4" s="37"/>
      <c r="O4" s="37"/>
      <c r="P4" s="22"/>
    </row>
    <row r="5" spans="1:16" s="32" customFormat="1" ht="12.75" customHeight="1" x14ac:dyDescent="0.3">
      <c r="A5" s="32" t="s">
        <v>0</v>
      </c>
      <c r="B5" s="33" t="s">
        <v>1</v>
      </c>
      <c r="C5" s="33" t="s">
        <v>38</v>
      </c>
      <c r="D5" s="33" t="s">
        <v>39</v>
      </c>
      <c r="E5" s="33" t="s">
        <v>40</v>
      </c>
      <c r="F5" s="33" t="s">
        <v>41</v>
      </c>
      <c r="G5" s="32" t="s">
        <v>42</v>
      </c>
      <c r="H5" s="32" t="s">
        <v>43</v>
      </c>
      <c r="I5" s="32" t="s">
        <v>44</v>
      </c>
      <c r="J5" s="32" t="s">
        <v>45</v>
      </c>
      <c r="K5" s="32" t="s">
        <v>46</v>
      </c>
      <c r="L5" s="32" t="s">
        <v>47</v>
      </c>
      <c r="M5" s="32" t="s">
        <v>48</v>
      </c>
      <c r="N5" s="32" t="s">
        <v>49</v>
      </c>
      <c r="O5" s="32" t="s">
        <v>50</v>
      </c>
    </row>
    <row r="6" spans="1:16" ht="75.599999999999994" x14ac:dyDescent="0.3">
      <c r="B6" s="23" t="s">
        <v>2</v>
      </c>
      <c r="C6" s="23" t="s">
        <v>54</v>
      </c>
      <c r="D6" s="23" t="s">
        <v>3</v>
      </c>
      <c r="E6" s="24"/>
      <c r="F6" s="23" t="s">
        <v>4</v>
      </c>
      <c r="G6" s="23" t="s">
        <v>5</v>
      </c>
      <c r="H6" s="23" t="s">
        <v>6</v>
      </c>
      <c r="I6" s="23" t="s">
        <v>7</v>
      </c>
      <c r="J6" s="23" t="s">
        <v>8</v>
      </c>
      <c r="K6" s="23" t="s">
        <v>9</v>
      </c>
      <c r="L6" s="23" t="s">
        <v>10</v>
      </c>
      <c r="M6" s="25" t="s">
        <v>30</v>
      </c>
      <c r="N6" s="26" t="s">
        <v>51</v>
      </c>
      <c r="O6" s="31" t="s">
        <v>36</v>
      </c>
    </row>
    <row r="7" spans="1:16" ht="12.75" customHeight="1" x14ac:dyDescent="0.25">
      <c r="A7" s="6"/>
      <c r="B7" s="27" t="s">
        <v>11</v>
      </c>
      <c r="C7" s="45">
        <v>4427.75</v>
      </c>
      <c r="D7" s="46"/>
      <c r="E7" s="28"/>
      <c r="F7" s="47">
        <f>SUM(C7:E7)</f>
        <v>4427.75</v>
      </c>
      <c r="G7" s="47">
        <f>+C7/12</f>
        <v>368.97916666666669</v>
      </c>
      <c r="H7" s="47">
        <f>(C7*13/360)*29/12</f>
        <v>386.40318287037036</v>
      </c>
      <c r="I7" s="47">
        <f>(F7+G7+H7)*0.337</f>
        <v>1746.7156017939817</v>
      </c>
      <c r="J7" s="47">
        <f>(C7+G7)/13.5-(C7+G7)*0.5%</f>
        <v>331.32962577160492</v>
      </c>
      <c r="K7" s="46">
        <f>F7+G7+H7+I7+J7</f>
        <v>7261.1775771026232</v>
      </c>
      <c r="L7" s="48">
        <f>K7/162</f>
        <v>44.822083809275455</v>
      </c>
      <c r="M7" s="29"/>
      <c r="N7" s="48">
        <v>1</v>
      </c>
      <c r="O7" s="30"/>
    </row>
    <row r="8" spans="1:16" ht="12.75" customHeight="1" x14ac:dyDescent="0.25">
      <c r="A8" s="7"/>
      <c r="B8" s="27" t="s">
        <v>12</v>
      </c>
      <c r="C8" s="45">
        <v>3760.58</v>
      </c>
      <c r="D8" s="46"/>
      <c r="E8" s="28"/>
      <c r="F8" s="47">
        <f>SUM(C8:E8)</f>
        <v>3760.58</v>
      </c>
      <c r="G8" s="47">
        <f t="shared" ref="G8:G17" si="0">+C8/12</f>
        <v>313.38166666666666</v>
      </c>
      <c r="H8" s="47">
        <f t="shared" ref="H8:H10" si="1">(C8*13/360)*29/12</f>
        <v>328.18024537037041</v>
      </c>
      <c r="I8" s="47">
        <f t="shared" ref="I8:I17" si="2">(F8+G8+H8)*0.337</f>
        <v>1483.5218243564816</v>
      </c>
      <c r="J8" s="47">
        <f>(C8+G8)/13.5-(C8+G8)*0.5%</f>
        <v>281.40512993827161</v>
      </c>
      <c r="K8" s="46">
        <f t="shared" ref="K8:K17" si="3">F8+G8+H8+I8+J8</f>
        <v>6167.0688663317906</v>
      </c>
      <c r="L8" s="48">
        <f t="shared" ref="L8:L17" si="4">K8/162</f>
        <v>38.068326335381421</v>
      </c>
      <c r="M8" s="29"/>
      <c r="N8" s="48">
        <v>1</v>
      </c>
      <c r="O8" s="30"/>
    </row>
    <row r="9" spans="1:16" ht="12.75" customHeight="1" x14ac:dyDescent="0.25">
      <c r="A9" s="7"/>
      <c r="B9" s="27" t="s">
        <v>13</v>
      </c>
      <c r="C9" s="45">
        <v>3361.47</v>
      </c>
      <c r="D9" s="46">
        <v>2.92</v>
      </c>
      <c r="E9" s="28"/>
      <c r="F9" s="47">
        <f>SUM(C9:E9)</f>
        <v>3364.39</v>
      </c>
      <c r="G9" s="47">
        <f t="shared" si="0"/>
        <v>280.1225</v>
      </c>
      <c r="H9" s="47">
        <f t="shared" si="1"/>
        <v>293.35050694444442</v>
      </c>
      <c r="I9" s="47">
        <f t="shared" si="2"/>
        <v>1327.0598333402779</v>
      </c>
      <c r="J9" s="47">
        <f>(C9+G9)/13.5-(C9+G9)*0.5%</f>
        <v>251.53963009259257</v>
      </c>
      <c r="K9" s="46">
        <f t="shared" si="3"/>
        <v>5516.4624703773143</v>
      </c>
      <c r="L9" s="48">
        <f t="shared" si="4"/>
        <v>34.052237471464906</v>
      </c>
      <c r="M9" s="29"/>
      <c r="N9" s="48">
        <v>1</v>
      </c>
      <c r="O9" s="30"/>
    </row>
    <row r="10" spans="1:16" ht="12.75" customHeight="1" x14ac:dyDescent="0.25">
      <c r="A10" s="7"/>
      <c r="B10" s="27" t="s">
        <v>14</v>
      </c>
      <c r="C10" s="45">
        <v>3167.54</v>
      </c>
      <c r="D10" s="46">
        <v>2.92</v>
      </c>
      <c r="E10" s="28"/>
      <c r="F10" s="47">
        <f>SUM(C10:E10)</f>
        <v>3170.46</v>
      </c>
      <c r="G10" s="47">
        <f t="shared" si="0"/>
        <v>263.96166666666664</v>
      </c>
      <c r="H10" s="47">
        <f t="shared" si="1"/>
        <v>276.42652314814808</v>
      </c>
      <c r="I10" s="47">
        <f t="shared" si="2"/>
        <v>1250.5558399675926</v>
      </c>
      <c r="J10" s="47">
        <f>(C10+G10)/13.5-(C10+G10)*0.5%</f>
        <v>237.02780030864196</v>
      </c>
      <c r="K10" s="46">
        <f t="shared" si="3"/>
        <v>5198.43183009105</v>
      </c>
      <c r="L10" s="48">
        <f t="shared" si="4"/>
        <v>32.089085370932409</v>
      </c>
      <c r="M10" s="29"/>
      <c r="N10" s="48">
        <v>1</v>
      </c>
      <c r="O10" s="30"/>
    </row>
    <row r="11" spans="1:16" ht="12.75" customHeight="1" x14ac:dyDescent="0.25">
      <c r="A11" s="7"/>
      <c r="B11" s="27"/>
      <c r="C11" s="45"/>
      <c r="D11" s="46"/>
      <c r="E11" s="28"/>
      <c r="F11" s="47"/>
      <c r="G11" s="47"/>
      <c r="H11" s="47"/>
      <c r="I11" s="47"/>
      <c r="J11" s="47"/>
      <c r="K11" s="46"/>
      <c r="L11" s="48"/>
      <c r="M11" s="29"/>
      <c r="N11" s="48">
        <v>1</v>
      </c>
      <c r="O11" s="30"/>
    </row>
    <row r="12" spans="1:16" ht="12.75" customHeight="1" x14ac:dyDescent="0.25">
      <c r="A12" s="7"/>
      <c r="B12" s="27" t="s">
        <v>15</v>
      </c>
      <c r="C12" s="45">
        <v>2796.9</v>
      </c>
      <c r="D12" s="46">
        <v>2.92</v>
      </c>
      <c r="E12" s="28"/>
      <c r="F12" s="47">
        <f>SUM(C12:E12)</f>
        <v>2799.82</v>
      </c>
      <c r="G12" s="47">
        <f t="shared" si="0"/>
        <v>233.07500000000002</v>
      </c>
      <c r="H12" s="47">
        <f>(C12*13)/360*(26/12)+C12/162*23/12</f>
        <v>251.9224228395062</v>
      </c>
      <c r="I12" s="47">
        <f t="shared" si="2"/>
        <v>1106.9834714969136</v>
      </c>
      <c r="J12" s="47">
        <f>(C12+G12)/13.5-(C12+G12)*0.5%</f>
        <v>209.29271759259257</v>
      </c>
      <c r="K12" s="46">
        <f t="shared" si="3"/>
        <v>4601.0936119290118</v>
      </c>
      <c r="L12" s="48">
        <f t="shared" si="4"/>
        <v>28.401812419314886</v>
      </c>
      <c r="M12" s="29"/>
      <c r="N12" s="48">
        <v>1</v>
      </c>
      <c r="O12" s="30"/>
    </row>
    <row r="13" spans="1:16" ht="12.75" customHeight="1" x14ac:dyDescent="0.25">
      <c r="A13" s="7"/>
      <c r="B13" s="27" t="s">
        <v>16</v>
      </c>
      <c r="C13" s="45">
        <v>2589.3000000000002</v>
      </c>
      <c r="D13" s="46">
        <v>2.92</v>
      </c>
      <c r="E13" s="28"/>
      <c r="F13" s="47">
        <f>SUM(C13:E13)</f>
        <v>2592.2200000000003</v>
      </c>
      <c r="G13" s="47">
        <f t="shared" si="0"/>
        <v>215.77500000000001</v>
      </c>
      <c r="H13" s="47">
        <f>(C13*13)/360*(24/12)+C13/162*23/12</f>
        <v>217.63972222222222</v>
      </c>
      <c r="I13" s="47">
        <f t="shared" si="2"/>
        <v>1019.6389013888891</v>
      </c>
      <c r="J13" s="47">
        <f>(C13+G13)/13.5-(C13+G13)*0.5%</f>
        <v>193.75795833333336</v>
      </c>
      <c r="K13" s="46">
        <f t="shared" si="3"/>
        <v>4239.031581944445</v>
      </c>
      <c r="L13" s="48">
        <f t="shared" si="4"/>
        <v>26.16686161694102</v>
      </c>
      <c r="M13" s="29"/>
      <c r="N13" s="48">
        <v>1</v>
      </c>
      <c r="O13" s="30"/>
    </row>
    <row r="14" spans="1:16" ht="12.75" customHeight="1" x14ac:dyDescent="0.25">
      <c r="A14" s="7"/>
      <c r="B14" s="27" t="s">
        <v>17</v>
      </c>
      <c r="C14" s="45">
        <v>2446.23</v>
      </c>
      <c r="D14" s="46">
        <v>2.92</v>
      </c>
      <c r="E14" s="28"/>
      <c r="F14" s="47">
        <f>SUM(C14:E14)</f>
        <v>2449.15</v>
      </c>
      <c r="G14" s="47">
        <f t="shared" si="0"/>
        <v>203.85249999999999</v>
      </c>
      <c r="H14" s="47">
        <f>(C14*13)/360*(24/12)+C14/162*23/12</f>
        <v>205.61418827160495</v>
      </c>
      <c r="I14" s="47">
        <f t="shared" si="2"/>
        <v>963.35382394753105</v>
      </c>
      <c r="J14" s="47">
        <f>(C14+G14)/13.5-(C14+G14)*0.5%</f>
        <v>183.05199490740739</v>
      </c>
      <c r="K14" s="46">
        <f t="shared" si="3"/>
        <v>4005.0225071265436</v>
      </c>
      <c r="L14" s="48">
        <f t="shared" si="4"/>
        <v>24.722361155102121</v>
      </c>
      <c r="M14" s="29"/>
      <c r="N14" s="48">
        <v>1</v>
      </c>
      <c r="O14" s="30"/>
    </row>
    <row r="15" spans="1:16" ht="12.75" customHeight="1" x14ac:dyDescent="0.25">
      <c r="A15" s="7"/>
      <c r="B15" s="27" t="s">
        <v>18</v>
      </c>
      <c r="C15" s="45">
        <v>2320.91</v>
      </c>
      <c r="D15" s="46">
        <v>2.92</v>
      </c>
      <c r="E15" s="28"/>
      <c r="F15" s="48">
        <f>SUM(C15:E15)</f>
        <v>2323.83</v>
      </c>
      <c r="G15" s="48">
        <f t="shared" si="0"/>
        <v>193.40916666666666</v>
      </c>
      <c r="H15" s="47">
        <f>(C15*13)/360*(24/12)+C15/162*23/12</f>
        <v>195.08060390946503</v>
      </c>
      <c r="I15" s="47">
        <f t="shared" si="2"/>
        <v>914.05176268415642</v>
      </c>
      <c r="J15" s="47">
        <f>(C15+G15)/13.5-(C15+G15)*0.5%</f>
        <v>173.67426836419753</v>
      </c>
      <c r="K15" s="46">
        <f t="shared" si="3"/>
        <v>3800.0458016244856</v>
      </c>
      <c r="L15" s="48">
        <f t="shared" si="4"/>
        <v>23.457072849533862</v>
      </c>
      <c r="M15" s="29"/>
      <c r="N15" s="48">
        <v>1</v>
      </c>
      <c r="O15" s="30"/>
    </row>
    <row r="16" spans="1:16" ht="12.75" customHeight="1" x14ac:dyDescent="0.25">
      <c r="A16" s="7"/>
      <c r="B16" s="27"/>
      <c r="C16" s="45"/>
      <c r="D16" s="46"/>
      <c r="E16" s="28"/>
      <c r="F16" s="47"/>
      <c r="G16" s="47"/>
      <c r="H16" s="47"/>
      <c r="I16" s="47"/>
      <c r="J16" s="47"/>
      <c r="K16" s="46"/>
      <c r="L16" s="48"/>
      <c r="M16" s="29"/>
      <c r="N16" s="48">
        <v>1</v>
      </c>
      <c r="O16" s="30"/>
    </row>
    <row r="17" spans="1:15" ht="26.4" x14ac:dyDescent="0.3">
      <c r="A17" s="7"/>
      <c r="B17" s="49" t="s">
        <v>53</v>
      </c>
      <c r="C17" s="50">
        <v>2098.4</v>
      </c>
      <c r="D17" s="51">
        <v>2.92</v>
      </c>
      <c r="E17" s="52"/>
      <c r="F17" s="53">
        <f>SUM(C17:E17)</f>
        <v>2101.3200000000002</v>
      </c>
      <c r="G17" s="53">
        <f t="shared" si="0"/>
        <v>174.86666666666667</v>
      </c>
      <c r="H17" s="53">
        <f>(C17*13)/360*(24/12)+C17/162*23/12</f>
        <v>176.37786008230452</v>
      </c>
      <c r="I17" s="53">
        <f t="shared" si="2"/>
        <v>826.51424551440334</v>
      </c>
      <c r="J17" s="53">
        <f>(C17+G17)/13.5-(C17+G17)*0.5%</f>
        <v>157.02379012345682</v>
      </c>
      <c r="K17" s="51">
        <f t="shared" si="3"/>
        <v>3436.1025623868313</v>
      </c>
      <c r="L17" s="54">
        <f t="shared" si="4"/>
        <v>21.210509644363157</v>
      </c>
      <c r="M17" s="55"/>
      <c r="N17" s="54">
        <v>1</v>
      </c>
      <c r="O17" s="56"/>
    </row>
    <row r="18" spans="1:15" ht="12.75" customHeight="1" x14ac:dyDescent="0.2">
      <c r="B18" s="16"/>
      <c r="C18" s="17"/>
      <c r="D18" s="16"/>
      <c r="E18" s="18"/>
      <c r="F18" s="16"/>
      <c r="G18" s="19"/>
      <c r="H18" s="19"/>
      <c r="I18" s="19"/>
      <c r="J18" s="19"/>
      <c r="K18" s="20"/>
      <c r="L18" s="21"/>
      <c r="M18" s="9"/>
      <c r="N18" s="21"/>
      <c r="O18" s="21"/>
    </row>
    <row r="19" spans="1:15" ht="19.5" customHeight="1" x14ac:dyDescent="0.2">
      <c r="B19" s="16" t="s">
        <v>34</v>
      </c>
      <c r="C19" s="17"/>
      <c r="D19" s="16"/>
      <c r="E19" s="18"/>
      <c r="F19" s="16"/>
      <c r="G19" s="19"/>
      <c r="H19" s="19"/>
      <c r="I19" s="19"/>
      <c r="J19" s="19"/>
      <c r="K19" s="20"/>
      <c r="L19" s="21"/>
      <c r="M19" s="9"/>
      <c r="N19" s="21"/>
      <c r="O19" s="21"/>
    </row>
    <row r="20" spans="1:15" ht="21" customHeight="1" x14ac:dyDescent="0.35">
      <c r="B20" s="10"/>
      <c r="C20" s="39" t="s">
        <v>19</v>
      </c>
      <c r="D20" s="40"/>
      <c r="E20" s="12"/>
      <c r="F20" s="10"/>
      <c r="G20" s="13"/>
      <c r="H20" s="13"/>
      <c r="I20" s="13"/>
      <c r="J20" s="13"/>
      <c r="K20" s="14"/>
      <c r="L20" s="15"/>
      <c r="M20" s="9"/>
      <c r="N20" s="15"/>
      <c r="O20" s="42" t="s">
        <v>37</v>
      </c>
    </row>
    <row r="21" spans="1:15" ht="12.75" customHeight="1" x14ac:dyDescent="0.2">
      <c r="B21" s="10"/>
      <c r="C21" s="11" t="s">
        <v>32</v>
      </c>
      <c r="D21" s="10" t="s">
        <v>20</v>
      </c>
      <c r="E21" s="12"/>
      <c r="F21" s="10"/>
      <c r="G21" s="13"/>
      <c r="H21" s="13"/>
      <c r="I21" s="13"/>
      <c r="J21" s="13"/>
      <c r="K21" s="14"/>
      <c r="L21" s="15"/>
      <c r="M21" s="9"/>
      <c r="N21" s="15"/>
      <c r="O21" s="43"/>
    </row>
    <row r="22" spans="1:15" ht="12.75" customHeight="1" x14ac:dyDescent="0.2">
      <c r="B22" s="10"/>
      <c r="C22" s="11" t="s">
        <v>31</v>
      </c>
      <c r="D22" s="10" t="s">
        <v>21</v>
      </c>
      <c r="E22" s="12"/>
      <c r="F22" s="10"/>
      <c r="G22" s="13"/>
      <c r="H22" s="13"/>
      <c r="I22" s="13"/>
      <c r="J22" s="13"/>
      <c r="K22" s="14"/>
      <c r="L22" s="15"/>
      <c r="M22" s="9"/>
      <c r="N22" s="15"/>
      <c r="O22" s="43"/>
    </row>
    <row r="23" spans="1:15" ht="12.75" customHeight="1" x14ac:dyDescent="0.2">
      <c r="B23" s="10"/>
      <c r="C23" s="11"/>
      <c r="D23" s="10" t="s">
        <v>22</v>
      </c>
      <c r="E23" s="12"/>
      <c r="F23" s="10"/>
      <c r="G23" s="13"/>
      <c r="H23" s="13"/>
      <c r="I23" s="13"/>
      <c r="J23" s="13"/>
      <c r="K23" s="14"/>
      <c r="L23" s="15"/>
      <c r="M23" s="9"/>
      <c r="N23" s="15"/>
      <c r="O23" s="43"/>
    </row>
    <row r="24" spans="1:15" ht="12.75" customHeight="1" x14ac:dyDescent="0.2">
      <c r="B24" s="10"/>
      <c r="C24" s="11"/>
      <c r="D24" s="10" t="s">
        <v>23</v>
      </c>
      <c r="E24" s="12"/>
      <c r="F24" s="10"/>
      <c r="G24" s="13"/>
      <c r="H24" s="13"/>
      <c r="I24" s="13"/>
      <c r="J24" s="13"/>
      <c r="K24" s="14"/>
      <c r="L24" s="15"/>
      <c r="M24" s="9"/>
      <c r="N24" s="15"/>
      <c r="O24" s="44"/>
    </row>
    <row r="25" spans="1:15" ht="12.75" customHeight="1" x14ac:dyDescent="0.2">
      <c r="B25" s="10"/>
      <c r="C25" s="11" t="s">
        <v>24</v>
      </c>
      <c r="D25" s="10" t="s">
        <v>25</v>
      </c>
      <c r="E25" s="12"/>
      <c r="F25" s="10"/>
      <c r="G25" s="13"/>
      <c r="H25" s="13"/>
      <c r="I25" s="13"/>
      <c r="J25" s="13"/>
      <c r="K25" s="14"/>
      <c r="L25" s="15"/>
      <c r="M25" s="9"/>
      <c r="N25" s="15"/>
      <c r="O25" s="15"/>
    </row>
    <row r="26" spans="1:15" ht="12.75" customHeight="1" x14ac:dyDescent="0.2">
      <c r="B26" s="10"/>
      <c r="C26" s="11" t="s">
        <v>26</v>
      </c>
      <c r="D26" s="10" t="s">
        <v>27</v>
      </c>
      <c r="E26" s="12"/>
      <c r="F26" s="10"/>
      <c r="G26" s="13"/>
      <c r="H26" s="13"/>
      <c r="I26" s="13"/>
      <c r="J26" s="13"/>
      <c r="K26" s="14"/>
      <c r="L26" s="15"/>
      <c r="M26" s="9"/>
      <c r="N26" s="15"/>
      <c r="O26" s="15"/>
    </row>
    <row r="27" spans="1:15" ht="12.75" customHeight="1" x14ac:dyDescent="0.2">
      <c r="B27" s="10"/>
      <c r="C27" s="11" t="s">
        <v>28</v>
      </c>
      <c r="D27" s="10" t="s">
        <v>33</v>
      </c>
      <c r="E27" s="12"/>
      <c r="F27" s="10"/>
      <c r="G27" s="13"/>
      <c r="H27" s="13"/>
      <c r="I27" s="13"/>
      <c r="J27" s="13"/>
      <c r="K27" s="14"/>
      <c r="L27" s="15"/>
      <c r="M27" s="9"/>
      <c r="N27" s="15"/>
      <c r="O27" s="15"/>
    </row>
    <row r="30" spans="1:15" ht="21" customHeight="1" x14ac:dyDescent="0.3">
      <c r="A30" s="36" t="s">
        <v>1</v>
      </c>
      <c r="B30" s="37" t="s">
        <v>29</v>
      </c>
      <c r="C30" s="37"/>
      <c r="D30" s="37"/>
      <c r="E30" s="37"/>
      <c r="F30" s="37"/>
      <c r="G30" s="37"/>
      <c r="H30" s="37"/>
      <c r="I30" s="37"/>
      <c r="J30" s="37"/>
      <c r="K30" s="37"/>
      <c r="L30" s="37"/>
      <c r="M30" s="37"/>
      <c r="N30" s="37"/>
      <c r="O30" s="37"/>
    </row>
    <row r="31" spans="1:15" ht="21" customHeight="1" x14ac:dyDescent="0.3">
      <c r="A31" s="36"/>
      <c r="B31" s="37"/>
      <c r="C31" s="37"/>
      <c r="D31" s="37"/>
      <c r="E31" s="37"/>
      <c r="F31" s="37"/>
      <c r="G31" s="37"/>
      <c r="H31" s="37"/>
      <c r="I31" s="37"/>
      <c r="J31" s="37"/>
      <c r="K31" s="37"/>
      <c r="L31" s="37"/>
      <c r="M31" s="37"/>
      <c r="N31" s="37"/>
      <c r="O31" s="37"/>
    </row>
    <row r="32" spans="1:15" ht="12.75" customHeight="1" x14ac:dyDescent="0.3">
      <c r="B32" s="38"/>
      <c r="C32" s="38"/>
      <c r="D32" s="38"/>
      <c r="E32" s="38"/>
      <c r="F32" s="38"/>
      <c r="G32" s="38"/>
      <c r="H32" s="38"/>
      <c r="I32" s="38"/>
      <c r="J32" s="38"/>
      <c r="K32" s="38"/>
      <c r="L32" s="38"/>
      <c r="M32" s="38"/>
      <c r="N32" s="38"/>
      <c r="O32" s="38"/>
    </row>
    <row r="33" spans="2:15" ht="12.75" customHeight="1" x14ac:dyDescent="0.3">
      <c r="B33" s="38"/>
      <c r="C33" s="38"/>
      <c r="D33" s="38"/>
      <c r="E33" s="38"/>
      <c r="F33" s="38"/>
      <c r="G33" s="38"/>
      <c r="H33" s="38"/>
      <c r="I33" s="38"/>
      <c r="J33" s="38"/>
      <c r="K33" s="38"/>
      <c r="L33" s="38"/>
      <c r="M33" s="38"/>
      <c r="N33" s="38"/>
      <c r="O33" s="38"/>
    </row>
    <row r="34" spans="2:15" ht="12.75" customHeight="1" x14ac:dyDescent="0.3">
      <c r="B34" s="38"/>
      <c r="C34" s="38"/>
      <c r="D34" s="38"/>
      <c r="E34" s="38"/>
      <c r="F34" s="38"/>
      <c r="G34" s="38"/>
      <c r="H34" s="38"/>
      <c r="I34" s="38"/>
      <c r="J34" s="38"/>
      <c r="K34" s="38"/>
      <c r="L34" s="38"/>
      <c r="M34" s="38"/>
      <c r="N34" s="38"/>
      <c r="O34" s="38"/>
    </row>
    <row r="35" spans="2:15" ht="12.75" customHeight="1" x14ac:dyDescent="0.3">
      <c r="B35" s="38"/>
      <c r="C35" s="38"/>
      <c r="D35" s="38"/>
      <c r="E35" s="38"/>
      <c r="F35" s="38"/>
      <c r="G35" s="38"/>
      <c r="H35" s="38"/>
      <c r="I35" s="38"/>
      <c r="J35" s="38"/>
      <c r="K35" s="38"/>
      <c r="L35" s="38"/>
      <c r="M35" s="38"/>
      <c r="N35" s="38"/>
      <c r="O35" s="38"/>
    </row>
    <row r="36" spans="2:15" ht="12.75" customHeight="1" x14ac:dyDescent="0.3">
      <c r="B36" s="38"/>
      <c r="C36" s="38"/>
      <c r="D36" s="38"/>
      <c r="E36" s="38"/>
      <c r="F36" s="38"/>
      <c r="G36" s="38"/>
      <c r="H36" s="38"/>
      <c r="I36" s="38"/>
      <c r="J36" s="38"/>
      <c r="K36" s="38"/>
      <c r="L36" s="38"/>
      <c r="M36" s="38"/>
      <c r="N36" s="38"/>
      <c r="O36" s="38"/>
    </row>
    <row r="37" spans="2:15" ht="12.75" customHeight="1" x14ac:dyDescent="0.3">
      <c r="B37" s="38"/>
      <c r="C37" s="38"/>
      <c r="D37" s="38"/>
      <c r="E37" s="38"/>
      <c r="F37" s="38"/>
      <c r="G37" s="38"/>
      <c r="H37" s="38"/>
      <c r="I37" s="38"/>
      <c r="J37" s="38"/>
      <c r="K37" s="38"/>
      <c r="L37" s="38"/>
      <c r="M37" s="38"/>
      <c r="N37" s="38"/>
      <c r="O37" s="38"/>
    </row>
    <row r="38" spans="2:15" ht="12.75" customHeight="1" x14ac:dyDescent="0.3">
      <c r="B38" s="38"/>
      <c r="C38" s="38"/>
      <c r="D38" s="38"/>
      <c r="E38" s="38"/>
      <c r="F38" s="38"/>
      <c r="G38" s="38"/>
      <c r="H38" s="38"/>
      <c r="I38" s="38"/>
      <c r="J38" s="38"/>
      <c r="K38" s="38"/>
      <c r="L38" s="38"/>
      <c r="M38" s="38"/>
      <c r="N38" s="38"/>
      <c r="O38" s="38"/>
    </row>
    <row r="39" spans="2:15" ht="12.75" customHeight="1" x14ac:dyDescent="0.3">
      <c r="B39" s="38"/>
      <c r="C39" s="38"/>
      <c r="D39" s="38"/>
      <c r="E39" s="38"/>
      <c r="F39" s="38"/>
      <c r="G39" s="38"/>
      <c r="H39" s="38"/>
      <c r="I39" s="38"/>
      <c r="J39" s="38"/>
      <c r="K39" s="38"/>
      <c r="L39" s="38"/>
      <c r="M39" s="38"/>
      <c r="N39" s="38"/>
      <c r="O39" s="38"/>
    </row>
    <row r="40" spans="2:15" ht="12.75" customHeight="1" x14ac:dyDescent="0.3">
      <c r="B40" s="38"/>
      <c r="C40" s="38"/>
      <c r="D40" s="38"/>
      <c r="E40" s="38"/>
      <c r="F40" s="38"/>
      <c r="G40" s="38"/>
      <c r="H40" s="38"/>
      <c r="I40" s="38"/>
      <c r="J40" s="38"/>
      <c r="K40" s="38"/>
      <c r="L40" s="38"/>
      <c r="M40" s="38"/>
      <c r="N40" s="38"/>
      <c r="O40" s="38"/>
    </row>
    <row r="41" spans="2:15" ht="12.75" customHeight="1" x14ac:dyDescent="0.3">
      <c r="B41" s="38"/>
      <c r="C41" s="38"/>
      <c r="D41" s="38"/>
      <c r="E41" s="38"/>
      <c r="F41" s="38"/>
      <c r="G41" s="38"/>
      <c r="H41" s="38"/>
      <c r="I41" s="38"/>
      <c r="J41" s="38"/>
      <c r="K41" s="38"/>
      <c r="L41" s="38"/>
      <c r="M41" s="38"/>
      <c r="N41" s="38"/>
      <c r="O41" s="38"/>
    </row>
    <row r="42" spans="2:15" ht="12.75" customHeight="1" x14ac:dyDescent="0.3">
      <c r="B42" s="38"/>
      <c r="C42" s="38"/>
      <c r="D42" s="38"/>
      <c r="E42" s="38"/>
      <c r="F42" s="38"/>
      <c r="G42" s="38"/>
      <c r="H42" s="38"/>
      <c r="I42" s="38"/>
      <c r="J42" s="38"/>
      <c r="K42" s="38"/>
      <c r="L42" s="38"/>
      <c r="M42" s="38"/>
      <c r="N42" s="38"/>
      <c r="O42" s="38"/>
    </row>
    <row r="43" spans="2:15" ht="12.75" customHeight="1" x14ac:dyDescent="0.3">
      <c r="B43" s="38"/>
      <c r="C43" s="38"/>
      <c r="D43" s="38"/>
      <c r="E43" s="38"/>
      <c r="F43" s="38"/>
      <c r="G43" s="38"/>
      <c r="H43" s="38"/>
      <c r="I43" s="38"/>
      <c r="J43" s="38"/>
      <c r="K43" s="38"/>
      <c r="L43" s="38"/>
      <c r="M43" s="38"/>
      <c r="N43" s="38"/>
      <c r="O43" s="38"/>
    </row>
    <row r="44" spans="2:15" ht="12.75" customHeight="1" x14ac:dyDescent="0.3">
      <c r="B44" s="38"/>
      <c r="C44" s="38"/>
      <c r="D44" s="38"/>
      <c r="E44" s="38"/>
      <c r="F44" s="38"/>
      <c r="G44" s="38"/>
      <c r="H44" s="38"/>
      <c r="I44" s="38"/>
      <c r="J44" s="38"/>
      <c r="K44" s="38"/>
      <c r="L44" s="38"/>
      <c r="M44" s="38"/>
      <c r="N44" s="38"/>
      <c r="O44" s="38"/>
    </row>
    <row r="45" spans="2:15" ht="12.75" customHeight="1" x14ac:dyDescent="0.3">
      <c r="B45" s="38"/>
      <c r="C45" s="38"/>
      <c r="D45" s="38"/>
      <c r="E45" s="38"/>
      <c r="F45" s="38"/>
      <c r="G45" s="38"/>
      <c r="H45" s="38"/>
      <c r="I45" s="38"/>
      <c r="J45" s="38"/>
      <c r="K45" s="38"/>
      <c r="L45" s="38"/>
      <c r="M45" s="38"/>
      <c r="N45" s="38"/>
      <c r="O45" s="38"/>
    </row>
    <row r="46" spans="2:15" ht="12.75" customHeight="1" x14ac:dyDescent="0.3">
      <c r="B46" s="38"/>
      <c r="C46" s="38"/>
      <c r="D46" s="38"/>
      <c r="E46" s="38"/>
      <c r="F46" s="38"/>
      <c r="G46" s="38"/>
      <c r="H46" s="38"/>
      <c r="I46" s="38"/>
      <c r="J46" s="38"/>
      <c r="K46" s="38"/>
      <c r="L46" s="38"/>
      <c r="M46" s="38"/>
      <c r="N46" s="38"/>
      <c r="O46" s="38"/>
    </row>
    <row r="47" spans="2:15" ht="12.75" customHeight="1" x14ac:dyDescent="0.3">
      <c r="B47" s="38"/>
      <c r="C47" s="38"/>
      <c r="D47" s="38"/>
      <c r="E47" s="38"/>
      <c r="F47" s="38"/>
      <c r="G47" s="38"/>
      <c r="H47" s="38"/>
      <c r="I47" s="38"/>
      <c r="J47" s="38"/>
      <c r="K47" s="38"/>
      <c r="L47" s="38"/>
      <c r="M47" s="38"/>
      <c r="N47" s="38"/>
      <c r="O47" s="38"/>
    </row>
    <row r="48" spans="2:15" ht="12.75" customHeight="1" x14ac:dyDescent="0.3">
      <c r="B48" s="38"/>
      <c r="C48" s="38"/>
      <c r="D48" s="38"/>
      <c r="E48" s="38"/>
      <c r="F48" s="38"/>
      <c r="G48" s="38"/>
      <c r="H48" s="38"/>
      <c r="I48" s="38"/>
      <c r="J48" s="38"/>
      <c r="K48" s="38"/>
      <c r="L48" s="38"/>
      <c r="M48" s="38"/>
      <c r="N48" s="38"/>
      <c r="O48" s="38"/>
    </row>
    <row r="49" spans="2:15" ht="12.75" customHeight="1" x14ac:dyDescent="0.3">
      <c r="B49" s="38"/>
      <c r="C49" s="38"/>
      <c r="D49" s="38"/>
      <c r="E49" s="38"/>
      <c r="F49" s="38"/>
      <c r="G49" s="38"/>
      <c r="H49" s="38"/>
      <c r="I49" s="38"/>
      <c r="J49" s="38"/>
      <c r="K49" s="38"/>
      <c r="L49" s="38"/>
      <c r="M49" s="38"/>
      <c r="N49" s="38"/>
      <c r="O49" s="38"/>
    </row>
    <row r="50" spans="2:15" ht="12.75" customHeight="1" x14ac:dyDescent="0.3">
      <c r="B50" s="38"/>
      <c r="C50" s="38"/>
      <c r="D50" s="38"/>
      <c r="E50" s="38"/>
      <c r="F50" s="38"/>
      <c r="G50" s="38"/>
      <c r="H50" s="38"/>
      <c r="I50" s="38"/>
      <c r="J50" s="38"/>
      <c r="K50" s="38"/>
      <c r="L50" s="38"/>
      <c r="M50" s="38"/>
      <c r="N50" s="38"/>
      <c r="O50" s="38"/>
    </row>
    <row r="51" spans="2:15" ht="12.75" customHeight="1" x14ac:dyDescent="0.3">
      <c r="B51" s="38"/>
      <c r="C51" s="38"/>
      <c r="D51" s="38"/>
      <c r="E51" s="38"/>
      <c r="F51" s="38"/>
      <c r="G51" s="38"/>
      <c r="H51" s="38"/>
      <c r="I51" s="38"/>
      <c r="J51" s="38"/>
      <c r="K51" s="38"/>
      <c r="L51" s="38"/>
      <c r="M51" s="38"/>
      <c r="N51" s="38"/>
      <c r="O51" s="38"/>
    </row>
    <row r="52" spans="2:15" ht="12.75" customHeight="1" x14ac:dyDescent="0.3">
      <c r="B52" s="38"/>
      <c r="C52" s="38"/>
      <c r="D52" s="38"/>
      <c r="E52" s="38"/>
      <c r="F52" s="38"/>
      <c r="G52" s="38"/>
      <c r="H52" s="38"/>
      <c r="I52" s="38"/>
      <c r="J52" s="38"/>
      <c r="K52" s="38"/>
      <c r="L52" s="38"/>
      <c r="M52" s="38"/>
      <c r="N52" s="38"/>
      <c r="O52" s="38"/>
    </row>
    <row r="53" spans="2:15" ht="12.75" customHeight="1" x14ac:dyDescent="0.3">
      <c r="B53" s="38"/>
      <c r="C53" s="38"/>
      <c r="D53" s="38"/>
      <c r="E53" s="38"/>
      <c r="F53" s="38"/>
      <c r="G53" s="38"/>
      <c r="H53" s="38"/>
      <c r="I53" s="38"/>
      <c r="J53" s="38"/>
      <c r="K53" s="38"/>
      <c r="L53" s="38"/>
      <c r="M53" s="38"/>
      <c r="N53" s="38"/>
      <c r="O53" s="38"/>
    </row>
    <row r="54" spans="2:15" ht="12.75" customHeight="1" x14ac:dyDescent="0.3">
      <c r="B54" s="38"/>
      <c r="C54" s="38"/>
      <c r="D54" s="38"/>
      <c r="E54" s="38"/>
      <c r="F54" s="38"/>
      <c r="G54" s="38"/>
      <c r="H54" s="38"/>
      <c r="I54" s="38"/>
      <c r="J54" s="38"/>
      <c r="K54" s="38"/>
      <c r="L54" s="38"/>
      <c r="M54" s="38"/>
      <c r="N54" s="38"/>
      <c r="O54" s="38"/>
    </row>
    <row r="55" spans="2:15" ht="12.75" customHeight="1" x14ac:dyDescent="0.3">
      <c r="B55" s="38"/>
      <c r="C55" s="38"/>
      <c r="D55" s="38"/>
      <c r="E55" s="38"/>
      <c r="F55" s="38"/>
      <c r="G55" s="38"/>
      <c r="H55" s="38"/>
      <c r="I55" s="38"/>
      <c r="J55" s="38"/>
      <c r="K55" s="38"/>
      <c r="L55" s="38"/>
      <c r="M55" s="38"/>
      <c r="N55" s="38"/>
      <c r="O55" s="38"/>
    </row>
    <row r="56" spans="2:15" ht="12.75" customHeight="1" x14ac:dyDescent="0.3">
      <c r="B56" s="38"/>
      <c r="C56" s="38"/>
      <c r="D56" s="38"/>
      <c r="E56" s="38"/>
      <c r="F56" s="38"/>
      <c r="G56" s="38"/>
      <c r="H56" s="38"/>
      <c r="I56" s="38"/>
      <c r="J56" s="38"/>
      <c r="K56" s="38"/>
      <c r="L56" s="38"/>
      <c r="M56" s="38"/>
      <c r="N56" s="38"/>
      <c r="O56" s="38"/>
    </row>
    <row r="57" spans="2:15" ht="12.75" customHeight="1" x14ac:dyDescent="0.3">
      <c r="B57" s="38"/>
      <c r="C57" s="38"/>
      <c r="D57" s="38"/>
      <c r="E57" s="38"/>
      <c r="F57" s="38"/>
      <c r="G57" s="38"/>
      <c r="H57" s="38"/>
      <c r="I57" s="38"/>
      <c r="J57" s="38"/>
      <c r="K57" s="38"/>
      <c r="L57" s="38"/>
      <c r="M57" s="38"/>
      <c r="N57" s="38"/>
      <c r="O57" s="38"/>
    </row>
    <row r="58" spans="2:15" ht="12.75" customHeight="1" x14ac:dyDescent="0.3">
      <c r="B58" s="38"/>
      <c r="C58" s="38"/>
      <c r="D58" s="38"/>
      <c r="E58" s="38"/>
      <c r="F58" s="38"/>
      <c r="G58" s="38"/>
      <c r="H58" s="38"/>
      <c r="I58" s="38"/>
      <c r="J58" s="38"/>
      <c r="K58" s="38"/>
      <c r="L58" s="38"/>
      <c r="M58" s="38"/>
      <c r="N58" s="38"/>
      <c r="O58" s="38"/>
    </row>
    <row r="59" spans="2:15" ht="12.75" customHeight="1" x14ac:dyDescent="0.3">
      <c r="B59" s="38"/>
      <c r="C59" s="38"/>
      <c r="D59" s="38"/>
      <c r="E59" s="38"/>
      <c r="F59" s="38"/>
      <c r="G59" s="38"/>
      <c r="H59" s="38"/>
      <c r="I59" s="38"/>
      <c r="J59" s="38"/>
      <c r="K59" s="38"/>
      <c r="L59" s="38"/>
      <c r="M59" s="38"/>
      <c r="N59" s="38"/>
      <c r="O59" s="38"/>
    </row>
    <row r="60" spans="2:15" ht="12.75" customHeight="1" x14ac:dyDescent="0.3">
      <c r="B60" s="38"/>
      <c r="C60" s="38"/>
      <c r="D60" s="38"/>
      <c r="E60" s="38"/>
      <c r="F60" s="38"/>
      <c r="G60" s="38"/>
      <c r="H60" s="38"/>
      <c r="I60" s="38"/>
      <c r="J60" s="38"/>
      <c r="K60" s="38"/>
      <c r="L60" s="38"/>
      <c r="M60" s="38"/>
      <c r="N60" s="38"/>
      <c r="O60" s="38"/>
    </row>
    <row r="61" spans="2:15" ht="12.75" customHeight="1" x14ac:dyDescent="0.3">
      <c r="B61" s="38"/>
      <c r="C61" s="38"/>
      <c r="D61" s="38"/>
      <c r="E61" s="38"/>
      <c r="F61" s="38"/>
      <c r="G61" s="38"/>
      <c r="H61" s="38"/>
      <c r="I61" s="38"/>
      <c r="J61" s="38"/>
      <c r="K61" s="38"/>
      <c r="L61" s="38"/>
      <c r="M61" s="38"/>
      <c r="N61" s="38"/>
      <c r="O61" s="38"/>
    </row>
    <row r="62" spans="2:15" ht="12.75" customHeight="1" x14ac:dyDescent="0.3">
      <c r="B62" s="38"/>
      <c r="C62" s="38"/>
      <c r="D62" s="38"/>
      <c r="E62" s="38"/>
      <c r="F62" s="38"/>
      <c r="G62" s="38"/>
      <c r="H62" s="38"/>
      <c r="I62" s="38"/>
      <c r="J62" s="38"/>
      <c r="K62" s="38"/>
      <c r="L62" s="38"/>
      <c r="M62" s="38"/>
      <c r="N62" s="38"/>
      <c r="O62" s="38"/>
    </row>
    <row r="64" spans="2:15" ht="12.75" customHeight="1" x14ac:dyDescent="0.3">
      <c r="B64" s="41" t="s">
        <v>56</v>
      </c>
      <c r="C64" s="41"/>
      <c r="D64" s="41"/>
      <c r="E64" s="41"/>
      <c r="F64" s="41"/>
      <c r="G64" s="41"/>
      <c r="H64" s="41"/>
      <c r="I64" s="41"/>
      <c r="J64" s="41"/>
      <c r="K64" s="41"/>
      <c r="L64" s="41"/>
      <c r="M64" s="41"/>
      <c r="N64" s="41"/>
      <c r="O64" s="41"/>
    </row>
    <row r="65" spans="2:15" ht="12.75" customHeight="1" x14ac:dyDescent="0.3">
      <c r="B65" s="41"/>
      <c r="C65" s="41"/>
      <c r="D65" s="41"/>
      <c r="E65" s="41"/>
      <c r="F65" s="41"/>
      <c r="G65" s="41"/>
      <c r="H65" s="41"/>
      <c r="I65" s="41"/>
      <c r="J65" s="41"/>
      <c r="K65" s="41"/>
      <c r="L65" s="41"/>
      <c r="M65" s="41"/>
      <c r="N65" s="41"/>
      <c r="O65" s="41"/>
    </row>
    <row r="66" spans="2:15" ht="16.8" customHeight="1" x14ac:dyDescent="0.3">
      <c r="B66" s="41"/>
      <c r="C66" s="41"/>
      <c r="D66" s="41"/>
      <c r="E66" s="41"/>
      <c r="F66" s="41"/>
      <c r="G66" s="41"/>
      <c r="H66" s="41"/>
      <c r="I66" s="41"/>
      <c r="J66" s="41"/>
      <c r="K66" s="41"/>
      <c r="L66" s="41"/>
      <c r="M66" s="41"/>
      <c r="N66" s="41"/>
      <c r="O66" s="41"/>
    </row>
    <row r="68" spans="2:15" ht="12.75" customHeight="1" x14ac:dyDescent="0.3">
      <c r="B68" s="35" t="s">
        <v>35</v>
      </c>
      <c r="C68" s="35"/>
      <c r="D68" s="35"/>
      <c r="E68" s="35"/>
      <c r="F68" s="35"/>
      <c r="G68" s="35"/>
      <c r="H68" s="35"/>
      <c r="I68" s="35"/>
      <c r="J68" s="35"/>
      <c r="K68" s="35"/>
      <c r="L68" s="35"/>
      <c r="M68" s="35"/>
      <c r="N68" s="35"/>
      <c r="O68" s="35"/>
    </row>
    <row r="69" spans="2:15" ht="12.75" customHeight="1" x14ac:dyDescent="0.3">
      <c r="B69" s="35"/>
      <c r="C69" s="35"/>
      <c r="D69" s="35"/>
      <c r="E69" s="35"/>
      <c r="F69" s="35"/>
      <c r="G69" s="35"/>
      <c r="H69" s="35"/>
      <c r="I69" s="35"/>
      <c r="J69" s="35"/>
      <c r="K69" s="35"/>
      <c r="L69" s="35"/>
      <c r="M69" s="35"/>
      <c r="N69" s="35"/>
      <c r="O69" s="35"/>
    </row>
    <row r="70" spans="2:15" ht="12.75" customHeight="1" x14ac:dyDescent="0.3">
      <c r="B70" s="35"/>
      <c r="C70" s="35"/>
      <c r="D70" s="35"/>
      <c r="E70" s="35"/>
      <c r="F70" s="35"/>
      <c r="G70" s="35"/>
      <c r="H70" s="35"/>
      <c r="I70" s="35"/>
      <c r="J70" s="35"/>
      <c r="K70" s="35"/>
      <c r="L70" s="35"/>
      <c r="M70" s="35"/>
      <c r="N70" s="35"/>
      <c r="O70" s="35"/>
    </row>
  </sheetData>
  <mergeCells count="10">
    <mergeCell ref="A1:O1"/>
    <mergeCell ref="B68:O70"/>
    <mergeCell ref="A30:A31"/>
    <mergeCell ref="B3:O4"/>
    <mergeCell ref="B30:O31"/>
    <mergeCell ref="B32:O62"/>
    <mergeCell ref="C20:D20"/>
    <mergeCell ref="A3:A4"/>
    <mergeCell ref="B64:O66"/>
    <mergeCell ref="O20:O24"/>
  </mergeCells>
  <dataValidations count="1">
    <dataValidation type="list" allowBlank="1" showInputMessage="1" showErrorMessage="1" sqref="C2">
      <formula1>$L$1:$L$5</formula1>
    </dataValidation>
  </dataValidations>
  <pageMargins left="0.7" right="0.7" top="0.75" bottom="0.75" header="0.3" footer="0.3"/>
  <pageSetup paperSize="8" scale="7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Tabella costo lavoro</vt:lpstr>
    </vt:vector>
  </TitlesOfParts>
  <Company>Regione Lombardia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Ilaria Alberti</dc:creator>
  <cp:lastModifiedBy>Ilaria Alberti</cp:lastModifiedBy>
  <cp:lastPrinted>2020-01-28T10:17:05Z</cp:lastPrinted>
  <dcterms:created xsi:type="dcterms:W3CDTF">2020-01-27T10:07:44Z</dcterms:created>
  <dcterms:modified xsi:type="dcterms:W3CDTF">2020-03-18T09:51:14Z</dcterms:modified>
</cp:coreProperties>
</file>